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'Rechnung'!$A$1:$F$40</definedName>
    <definedName name="_xlnm.Print_Titles" localSheetId="0">'Rechnung'!$20:$20</definedName>
  </definedNames>
  <calcPr calcId="171027"/>
</workbook>
</file>

<file path=xl/sharedStrings.xml><?xml version="1.0" encoding="utf-8"?>
<sst xmlns="http://schemas.openxmlformats.org/spreadsheetml/2006/main" count="64" uniqueCount="58">
  <si>
    <t>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</si>
  <si>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</si>
  <si>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</si>
  <si>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</si>
  <si>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</si>
  <si>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</si>
  <si>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</si>
  <si>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</si>
  <si>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</si>
  <si>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</si>
  <si>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2026-0418</t>
  </si>
  <si>
    <t>Rechnungsdatum</t>
  </si>
  <si>
    <t>21.09.2026</t>
  </si>
  <si>
    <t>Leistungszeitraum</t>
  </si>
  <si>
    <t>07.09.2026 bis 18.09.2026</t>
  </si>
  <si>
    <t>Objekt</t>
  </si>
  <si>
    <t>[Strasse, PLZ Ort, Wohnung]</t>
  </si>
  <si>
    <t>Auftrag vom</t>
  </si>
  <si>
    <t>[Datum der Offerte oder Bestellung]</t>
  </si>
  <si>
    <t>Sachbearbeiter</t>
  </si>
  <si>
    <t>[Name, Telefon]</t>
  </si>
  <si>
    <t>Zahlbar bis</t>
  </si>
  <si>
    <t>21.10.2026</t>
  </si>
  <si>
    <t>Für die am oben genannten Objekt ausgeführten Elektroinstallationsarbeiten stellen wir Ihnen folgende Positionen in Rechnung.</t>
  </si>
  <si>
    <t>Pos.</t>
  </si>
  <si>
    <t>Leistung</t>
  </si>
  <si>
    <t>Menge</t>
  </si>
  <si>
    <t>Einheit</t>
  </si>
  <si>
    <t>Preis</t>
  </si>
  <si>
    <t>Total</t>
  </si>
  <si>
    <t>1</t>
  </si>
  <si>
    <t>Montagearbeiten Elektroinstallateur EFZ</t>
  </si>
  <si>
    <t>Std.</t>
  </si>
  <si>
    <t>2</t>
  </si>
  <si>
    <t>Montagearbeiten Montage-Elektriker</t>
  </si>
  <si>
    <t>3</t>
  </si>
  <si>
    <t>Kabel T 3x1.5 mm2, geliefert und verlegt</t>
  </si>
  <si>
    <t>m</t>
  </si>
  <si>
    <t>4</t>
  </si>
  <si>
    <t>Steckdose T13 2-fach, Unterputz, inkl. Abdeckset</t>
  </si>
  <si>
    <t>Stk.</t>
  </si>
  <si>
    <t>5</t>
  </si>
  <si>
    <t>Leitungsschutzschalter 1P+N, 10 A, in bestehende Verteilung eingebaut</t>
  </si>
  <si>
    <t>6</t>
  </si>
  <si>
    <t>Fehlerstromschutzschalter 40 A / 30 mA</t>
  </si>
  <si>
    <t>7</t>
  </si>
  <si>
    <t>Kleinmaterial, 3 % des Materialwerts von 1'217.00 (Pos. 3 bis 6)</t>
  </si>
  <si>
    <t>Pausch.</t>
  </si>
  <si>
    <t>8</t>
  </si>
  <si>
    <t>Schlusskontrolle und Sicherheitsnachweis (SiNa) gemäss NIV Art. 24</t>
  </si>
  <si>
    <t>9</t>
  </si>
  <si>
    <t>Anfahrt und Materialtransport</t>
  </si>
  <si>
    <t>Fahrt</t>
  </si>
  <si>
    <t>Zwischentotal</t>
  </si>
  <si>
    <t>MwSt 8.1 %</t>
  </si>
  <si>
    <t>Total CHF</t>
  </si>
  <si>
    <t>Zahlbar bis zum oben genannten Datum ohne Abzug auf [IBAN], lautend auf [Firma]. Bitte geben Sie die Rechnungsnummer als Mitteilung an. Der Sicherheitsnachweis zu dieser Installation liegt bei; bitte leiten Sie ihn an Ihre Netzbetreiberin weiter. [Bei Installationen mit einer Kontrollperiode unter 20 Jahren: Die Abnahmekontrolle durch ein unabhängiges Kontrollorgan ist innert sechs Monaten zu veranlassen; gerne organisieren wir sie für Sie.] Arbeitsrapporte zu Regiearbeiten liegen bei.</t>
  </si>
  <si>
    <t>QR-Einzahlungsschein: Den QR-Einzahlungsschein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</si>
</sst>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8" ht="30" customHeight="1" spans="1:6" x14ac:dyDescent="0.25">
      <c r="A18" s="5" t="s">
        <v>23</v>
      </c>
      <c r="B18" s="5"/>
      <c r="C18" s="5"/>
      <c r="D18" s="5"/>
      <c r="E18" s="5"/>
      <c r="F18" s="5"/>
    </row>
    <row r="20" ht="20" customHeight="1" spans="1:6" x14ac:dyDescent="0.25">
      <c r="A20" s="6" t="s">
        <v>24</v>
      </c>
      <c r="B20" s="6" t="s">
        <v>25</v>
      </c>
      <c r="C20" s="7" t="s">
        <v>26</v>
      </c>
      <c r="D20" s="6" t="s">
        <v>27</v>
      </c>
      <c r="E20" s="7" t="s">
        <v>28</v>
      </c>
      <c r="F20" s="7" t="s">
        <v>29</v>
      </c>
    </row>
    <row r="21" ht="20" customHeight="1" spans="1:6" x14ac:dyDescent="0.25">
      <c r="A21" s="8" t="s">
        <v>30</v>
      </c>
      <c r="B21" s="8" t="s">
        <v>31</v>
      </c>
      <c r="C21" s="9">
        <v>16</v>
      </c>
      <c r="D21" s="8" t="s">
        <v>32</v>
      </c>
      <c r="E21" s="10">
        <v>112</v>
      </c>
      <c r="F21" s="10">
        <f>ROUND(C21*E21,2)</f>
        <v>1792</v>
      </c>
    </row>
    <row r="22" ht="20" customHeight="1" spans="1:6" x14ac:dyDescent="0.25">
      <c r="A22" s="8" t="s">
        <v>33</v>
      </c>
      <c r="B22" s="8" t="s">
        <v>34</v>
      </c>
      <c r="C22" s="9">
        <v>9.5</v>
      </c>
      <c r="D22" s="8" t="s">
        <v>32</v>
      </c>
      <c r="E22" s="10">
        <v>88</v>
      </c>
      <c r="F22" s="10">
        <f>ROUND(C22*E22,2)</f>
        <v>836</v>
      </c>
    </row>
    <row r="23" ht="20" customHeight="1" spans="1:6" x14ac:dyDescent="0.25">
      <c r="A23" s="8" t="s">
        <v>35</v>
      </c>
      <c r="B23" s="8" t="s">
        <v>36</v>
      </c>
      <c r="C23" s="9">
        <v>120</v>
      </c>
      <c r="D23" s="8" t="s">
        <v>37</v>
      </c>
      <c r="E23" s="10">
        <v>2.85</v>
      </c>
      <c r="F23" s="10">
        <f>ROUND(C23*E23,2)</f>
        <v>342</v>
      </c>
    </row>
    <row r="24" ht="20" customHeight="1" spans="1:6" x14ac:dyDescent="0.25">
      <c r="A24" s="8" t="s">
        <v>38</v>
      </c>
      <c r="B24" s="8" t="s">
        <v>39</v>
      </c>
      <c r="C24" s="9">
        <v>14</v>
      </c>
      <c r="D24" s="8" t="s">
        <v>40</v>
      </c>
      <c r="E24" s="10">
        <v>38.5</v>
      </c>
      <c r="F24" s="10">
        <f>ROUND(C24*E24,2)</f>
        <v>539</v>
      </c>
    </row>
    <row r="25" ht="20" customHeight="1" spans="1:6" x14ac:dyDescent="0.25">
      <c r="A25" s="8" t="s">
        <v>41</v>
      </c>
      <c r="B25" s="8" t="s">
        <v>42</v>
      </c>
      <c r="C25" s="9">
        <v>6</v>
      </c>
      <c r="D25" s="8" t="s">
        <v>40</v>
      </c>
      <c r="E25" s="10">
        <v>24</v>
      </c>
      <c r="F25" s="10">
        <f>ROUND(C25*E25,2)</f>
        <v>144</v>
      </c>
    </row>
    <row r="26" ht="20" customHeight="1" spans="1:6" x14ac:dyDescent="0.25">
      <c r="A26" s="8" t="s">
        <v>43</v>
      </c>
      <c r="B26" s="8" t="s">
        <v>44</v>
      </c>
      <c r="C26" s="9">
        <v>2</v>
      </c>
      <c r="D26" s="8" t="s">
        <v>40</v>
      </c>
      <c r="E26" s="10">
        <v>96</v>
      </c>
      <c r="F26" s="10">
        <f>ROUND(C26*E26,2)</f>
        <v>192</v>
      </c>
    </row>
    <row r="27" ht="20" customHeight="1" spans="1:6" x14ac:dyDescent="0.25">
      <c r="A27" s="8" t="s">
        <v>45</v>
      </c>
      <c r="B27" s="8" t="s">
        <v>46</v>
      </c>
      <c r="C27" s="9"/>
      <c r="D27" s="8" t="s">
        <v>47</v>
      </c>
      <c r="E27" s="10"/>
      <c r="F27" s="10">
        <v>36.51</v>
      </c>
    </row>
    <row r="28" ht="20" customHeight="1" spans="1:6" x14ac:dyDescent="0.25">
      <c r="A28" s="8" t="s">
        <v>48</v>
      </c>
      <c r="B28" s="8" t="s">
        <v>49</v>
      </c>
      <c r="C28" s="9">
        <v>1</v>
      </c>
      <c r="D28" s="8" t="s">
        <v>47</v>
      </c>
      <c r="E28" s="10">
        <v>180</v>
      </c>
      <c r="F28" s="10">
        <f>ROUND(C28*E28,2)</f>
        <v>180</v>
      </c>
    </row>
    <row r="29" ht="20" customHeight="1" spans="1:6" x14ac:dyDescent="0.25">
      <c r="A29" s="8" t="s">
        <v>50</v>
      </c>
      <c r="B29" s="8" t="s">
        <v>51</v>
      </c>
      <c r="C29" s="9">
        <v>3</v>
      </c>
      <c r="D29" s="8" t="s">
        <v>52</v>
      </c>
      <c r="E29" s="10">
        <v>45</v>
      </c>
      <c r="F29" s="10">
        <f>ROUND(C29*E29,2)</f>
        <v>135</v>
      </c>
    </row>
    <row r="30" ht="20" customHeight="1" spans="1:6" x14ac:dyDescent="0.25">
      <c r="A30" s="8"/>
      <c r="B30" s="8"/>
      <c r="C30" s="9"/>
      <c r="D30" s="8"/>
      <c r="E30" s="10"/>
      <c r="F30" s="10" t="str">
        <f>IF(OR(C30="",E30=""),"",ROUND(C30*E30,2))</f>
        <v/>
      </c>
    </row>
    <row r="31" ht="20" customHeight="1" spans="1:6" x14ac:dyDescent="0.25">
      <c r="A31" s="8"/>
      <c r="B31" s="8"/>
      <c r="C31" s="9"/>
      <c r="D31" s="8"/>
      <c r="E31" s="10"/>
      <c r="F31" s="10" t="str">
        <f>IF(OR(C31="",E31=""),"",ROUND(C31*E31,2))</f>
        <v/>
      </c>
    </row>
    <row r="32" ht="20" customHeight="1" spans="1:6" x14ac:dyDescent="0.25">
      <c r="A32" s="8"/>
      <c r="B32" s="8"/>
      <c r="C32" s="9"/>
      <c r="D32" s="8"/>
      <c r="E32" s="10"/>
      <c r="F32" s="10" t="str">
        <f>IF(OR(C32="",E32=""),"",ROUND(C32*E32,2))</f>
        <v/>
      </c>
    </row>
    <row r="34" ht="20" customHeight="1" spans="5:6" x14ac:dyDescent="0.25">
      <c r="E34" s="11" t="s">
        <v>53</v>
      </c>
      <c r="F34" s="12">
        <f>SUM(F21:F32)</f>
        <v>4196.51</v>
      </c>
    </row>
    <row r="35" ht="20" customHeight="1" spans="5:6" x14ac:dyDescent="0.25">
      <c r="E35" s="11" t="s">
        <v>54</v>
      </c>
      <c r="F35" s="12">
        <f>ROUND(F34*8.1/100,2)</f>
        <v>339.92</v>
      </c>
    </row>
    <row r="36" ht="20" customHeight="1" spans="5:6" x14ac:dyDescent="0.25">
      <c r="E36" s="13" t="s">
        <v>55</v>
      </c>
      <c r="F36" s="14">
        <f>F34+F35</f>
        <v>4536.43</v>
      </c>
    </row>
    <row r="38" ht="84" customHeight="1" spans="1:6" x14ac:dyDescent="0.25">
      <c r="A38" s="5" t="s">
        <v>56</v>
      </c>
      <c r="B38" s="5"/>
      <c r="C38" s="5"/>
      <c r="D38" s="5"/>
      <c r="E38" s="5"/>
      <c r="F38" s="5"/>
    </row>
    <row r="40" ht="50.5" customHeight="1" spans="1:6" x14ac:dyDescent="0.25">
      <c r="A40" s="15" t="s">
        <v>57</v>
      </c>
      <c r="B40" s="15"/>
      <c r="C40" s="15"/>
      <c r="D40" s="15"/>
      <c r="E40" s="15"/>
      <c r="F40" s="15"/>
    </row>
  </sheetData>
  <mergeCells count="28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8:F18"/>
    <mergeCell ref="A38:F38"/>
    <mergeCell ref="A40:F40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