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lussrechnung" state="visible" r:id="rId4"/>
  </sheets>
  <definedNames>
    <definedName name="_xlnm.Print_Area" localSheetId="0">'Schlussrechnung'!$A$1:$F$52</definedName>
    <definedName name="_xlnm.Print_Titles" localSheetId="0">'Schlussrechnung'!$22:$22</definedName>
  </definedNames>
  <calcPr calcId="171027"/>
</workbook>
</file>

<file path=xl/sharedStrings.xml><?xml version="1.0" encoding="utf-8"?>
<sst xmlns="http://schemas.openxmlformats.org/spreadsheetml/2006/main" count="86" uniqueCount="74">
  <si>
    <t>Schlussrechnung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</si>
  <si>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</si>
  <si>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</si>
  <si>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</si>
  <si>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</si>
  <si>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</si>
  <si>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</si>
  <si>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</si>
  <si>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</si>
  <si>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</si>
  <si>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2026-0364</t>
  </si>
  <si>
    <t>Rechnungsdatum</t>
  </si>
  <si>
    <t>21.09.2026</t>
  </si>
  <si>
    <t>Offerte Nr.</t>
  </si>
  <si>
    <t>2026-0121 vom 12.06.2026, angenommen am 19.06.2026</t>
  </si>
  <si>
    <t>Objekt</t>
  </si>
  <si>
    <t>[Bezeichnung, Strasse Nr., PLZ Ort, Etage]</t>
  </si>
  <si>
    <t>Leistung</t>
  </si>
  <si>
    <t>Einbauschrank Korridor, 4 Elemente, Eiche furniert und massiv</t>
  </si>
  <si>
    <t>Freigabezeichnung vom</t>
  </si>
  <si>
    <t>26.06.2026</t>
  </si>
  <si>
    <t>Montage</t>
  </si>
  <si>
    <t>08. und 09.09.2026</t>
  </si>
  <si>
    <t>Abnahme vom</t>
  </si>
  <si>
    <t>09.09.2026</t>
  </si>
  <si>
    <t>Zahlbar bis</t>
  </si>
  <si>
    <t>21.10.2026</t>
  </si>
  <si>
    <t>Für die Schreinerarbeiten an Ihrem Objekt stellen wir Ihnen die folgende Schlussrechnung. Die Positionen 1 bis 11 entsprechen der Offerte Nr. 2026-0121; die Positionen 12 und 13 stammen aus dem von Ihnen unterschriebenen Nachtrag Nr. 1. Die Preise verstehen sich in Schweizer Franken, exklusive Mehrwertsteuer.</t>
  </si>
  <si>
    <t>Pos.</t>
  </si>
  <si>
    <t>Menge</t>
  </si>
  <si>
    <t>Einheit</t>
  </si>
  <si>
    <t>Preis</t>
  </si>
  <si>
    <t>Total</t>
  </si>
  <si>
    <t>1</t>
  </si>
  <si>
    <t>Aufmass vor Ort, Werkplanung und Freigabezeichnung vom 26.06.2026</t>
  </si>
  <si>
    <t>Pausch.</t>
  </si>
  <si>
    <t>2</t>
  </si>
  <si>
    <t>Material Korpusse: Platten 19 mm Eiche furniert, Kanten massiv, Rückwände</t>
  </si>
  <si>
    <t>3</t>
  </si>
  <si>
    <t>Fronten Eiche massiv, geölt, Oberfläche gemäss freigegebenem Musterstück</t>
  </si>
  <si>
    <t>m2</t>
  </si>
  <si>
    <t>4</t>
  </si>
  <si>
    <t>Beschläge: gedämpfte Scharniere, Vollauszüge, Griffe gemäss Bemusterung</t>
  </si>
  <si>
    <t>Stk.</t>
  </si>
  <si>
    <t>5</t>
  </si>
  <si>
    <t>Werkstatt: Zuschnitt, Bekanten, Bohren, Korpusmontage, Oberflächenbehandlung</t>
  </si>
  <si>
    <t>Std.</t>
  </si>
  <si>
    <t>6</t>
  </si>
  <si>
    <t>Transport zum Objekt, Anlieferung über das Treppenhaus, Abdeckung des Zugangswegs</t>
  </si>
  <si>
    <t>7</t>
  </si>
  <si>
    <t>Montage vor Ort am 08. und 09.09.2026: Ausrichten, Befestigen, Anpassen</t>
  </si>
  <si>
    <t>8</t>
  </si>
  <si>
    <t>Demontage der bestehenden Einrichtung, Abtransport und Entsorgung inklusive Gebühren</t>
  </si>
  <si>
    <t>9</t>
  </si>
  <si>
    <t>Ausschnitte und Anpassungen für Steckdosen, Schalter und Leitungsführungen</t>
  </si>
  <si>
    <t>10</t>
  </si>
  <si>
    <t>Regiearbeiten Montage gemäss Rapport Nr. [Nummer] vom 08.09.2026, unterschrieben</t>
  </si>
  <si>
    <t>11</t>
  </si>
  <si>
    <t>Nachjustage nach der ersten Heizperiode, Termin nach Absprache, im Preis enthalten</t>
  </si>
  <si>
    <t>12</t>
  </si>
  <si>
    <t>Nachtrag Nr. 1 vom 21.08.2026: Material für zwei zusätzliche Innenschubladen</t>
  </si>
  <si>
    <t>13</t>
  </si>
  <si>
    <t>Nachtrag Nr. 1 vom 21.08.2026: Werkstattarbeit für die Innenschubladen</t>
  </si>
  <si>
    <t>Zwischentotal</t>
  </si>
  <si>
    <t>MwSt 8.1 %</t>
  </si>
  <si>
    <t>Total CHF</t>
  </si>
  <si>
    <t xml:space="preserve">Abzüglich bereits fakturiert:
Akontorechnung Nr. 2026-0198 vom 19.06.2026 (30 %) CHF 4'667.65
Akontorechnung Nr. 2026-0241 vom 24.07.2026 (40 %) CHF 6'223.53
Restbetrag, zahlbar bis 21.10.2026 CHF 5'794.60</t>
  </si>
  <si>
    <t>Die beiden Akontobeträge wurden auf den Offertbetrag von CHF 15'558.83 gerechnet. Die Regiestunden der Position 10 und der Nachtrag Nr. 1 sind deshalb vollständig im Restbetrag enthalten.</t>
  </si>
  <si>
    <t>Abweichungen zur Offerte: Position 9 mit sechs statt fünf Ausschnitten gemäss Aufnahme am Montagetag. Position 10 mit 7.5 statt der angenommenen 4.0 Regiestunden gemäss unterschriebenem Rapport. Positionen 12 und 13 gemäss Nachtrag Nr. 1.</t>
  </si>
  <si>
    <t>Abnahme: Das Werk wurde am 09.09.2026 gemeinsam abgenommen und im Protokoll festgehalten. Bitte melden Sie allfällige Mängel innert der gesetzlichen Frist.</t>
  </si>
  <si>
    <t>Nachjustage: Den Termin nach der ersten Heizperiode vereinbaren wir mit Ihnen; er ist in Position 11 enthalten.</t>
  </si>
  <si>
    <t>Zahlbar bis zum oben genannten Datum ohne Abzug auf [IBAN], lautend auf [Firma]. Bitte geben Sie die Rechnungsnummer als Mitteilung an.</t>
  </si>
  <si>
    <t>[Preise, Mengen und Daten dieser Vorlage sind Beispiele. Setzen Sie Ihre eigenen ein.]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</si>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</sst>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8" spans="1:6" x14ac:dyDescent="0.25">
      <c r="A18" s="4" t="s">
        <v>25</v>
      </c>
      <c r="B18" s="4"/>
      <c r="C18" s="3" t="s">
        <v>26</v>
      </c>
      <c r="D18" s="3"/>
      <c r="E18" s="3"/>
      <c r="F18" s="3"/>
    </row>
    <row r="20" ht="57" customHeight="1" spans="1:6" x14ac:dyDescent="0.25">
      <c r="A20" s="5" t="s">
        <v>27</v>
      </c>
      <c r="B20" s="5"/>
      <c r="C20" s="5"/>
      <c r="D20" s="5"/>
      <c r="E20" s="5"/>
      <c r="F20" s="5"/>
    </row>
    <row r="22" ht="20" customHeight="1" spans="1:6" x14ac:dyDescent="0.25">
      <c r="A22" s="6" t="s">
        <v>28</v>
      </c>
      <c r="B22" s="6" t="s">
        <v>17</v>
      </c>
      <c r="C22" s="7" t="s">
        <v>29</v>
      </c>
      <c r="D22" s="6" t="s">
        <v>30</v>
      </c>
      <c r="E22" s="7" t="s">
        <v>31</v>
      </c>
      <c r="F22" s="7" t="s">
        <v>32</v>
      </c>
    </row>
    <row r="23" ht="20" customHeight="1" spans="1:6" x14ac:dyDescent="0.25">
      <c r="A23" s="8" t="s">
        <v>33</v>
      </c>
      <c r="B23" s="8" t="s">
        <v>34</v>
      </c>
      <c r="C23" s="9">
        <v>1</v>
      </c>
      <c r="D23" s="8" t="s">
        <v>35</v>
      </c>
      <c r="E23" s="9">
        <v>680</v>
      </c>
      <c r="F23" s="9">
        <f>ROUND(C23*E23,2)</f>
        <v>680</v>
      </c>
    </row>
    <row r="24" ht="20" customHeight="1" spans="1:6" x14ac:dyDescent="0.25">
      <c r="A24" s="8" t="s">
        <v>36</v>
      </c>
      <c r="B24" s="8" t="s">
        <v>37</v>
      </c>
      <c r="C24" s="9">
        <v>1</v>
      </c>
      <c r="D24" s="8" t="s">
        <v>35</v>
      </c>
      <c r="E24" s="9">
        <v>3250</v>
      </c>
      <c r="F24" s="9">
        <f>ROUND(C24*E24,2)</f>
        <v>3250</v>
      </c>
    </row>
    <row r="25" ht="20" customHeight="1" spans="1:6" x14ac:dyDescent="0.25">
      <c r="A25" s="8" t="s">
        <v>38</v>
      </c>
      <c r="B25" s="8" t="s">
        <v>39</v>
      </c>
      <c r="C25" s="9">
        <v>7.2</v>
      </c>
      <c r="D25" s="8" t="s">
        <v>40</v>
      </c>
      <c r="E25" s="9">
        <v>520</v>
      </c>
      <c r="F25" s="9">
        <f>ROUND(C25*E25,2)</f>
        <v>3744</v>
      </c>
    </row>
    <row r="26" ht="20" customHeight="1" spans="1:6" x14ac:dyDescent="0.25">
      <c r="A26" s="8" t="s">
        <v>41</v>
      </c>
      <c r="B26" s="8" t="s">
        <v>42</v>
      </c>
      <c r="C26" s="9">
        <v>18</v>
      </c>
      <c r="D26" s="8" t="s">
        <v>43</v>
      </c>
      <c r="E26" s="9">
        <v>46</v>
      </c>
      <c r="F26" s="9">
        <f>ROUND(C26*E26,2)</f>
        <v>828</v>
      </c>
    </row>
    <row r="27" ht="20" customHeight="1" spans="1:6" x14ac:dyDescent="0.25">
      <c r="A27" s="8" t="s">
        <v>44</v>
      </c>
      <c r="B27" s="8" t="s">
        <v>45</v>
      </c>
      <c r="C27" s="9">
        <v>26</v>
      </c>
      <c r="D27" s="8" t="s">
        <v>46</v>
      </c>
      <c r="E27" s="9">
        <v>96</v>
      </c>
      <c r="F27" s="9">
        <f>ROUND(C27*E27,2)</f>
        <v>2496</v>
      </c>
    </row>
    <row r="28" ht="20" customHeight="1" spans="1:6" x14ac:dyDescent="0.25">
      <c r="A28" s="8" t="s">
        <v>47</v>
      </c>
      <c r="B28" s="8" t="s">
        <v>48</v>
      </c>
      <c r="C28" s="9">
        <v>1</v>
      </c>
      <c r="D28" s="8" t="s">
        <v>35</v>
      </c>
      <c r="E28" s="9">
        <v>420</v>
      </c>
      <c r="F28" s="9">
        <f>ROUND(C28*E28,2)</f>
        <v>420</v>
      </c>
    </row>
    <row r="29" ht="20" customHeight="1" spans="1:6" x14ac:dyDescent="0.25">
      <c r="A29" s="8" t="s">
        <v>49</v>
      </c>
      <c r="B29" s="8" t="s">
        <v>50</v>
      </c>
      <c r="C29" s="9">
        <v>14</v>
      </c>
      <c r="D29" s="8" t="s">
        <v>46</v>
      </c>
      <c r="E29" s="9">
        <v>105</v>
      </c>
      <c r="F29" s="9">
        <f>ROUND(C29*E29,2)</f>
        <v>1470</v>
      </c>
    </row>
    <row r="30" ht="20" customHeight="1" spans="1:6" x14ac:dyDescent="0.25">
      <c r="A30" s="8" t="s">
        <v>51</v>
      </c>
      <c r="B30" s="8" t="s">
        <v>52</v>
      </c>
      <c r="C30" s="9">
        <v>1</v>
      </c>
      <c r="D30" s="8" t="s">
        <v>35</v>
      </c>
      <c r="E30" s="9">
        <v>540</v>
      </c>
      <c r="F30" s="9">
        <f>ROUND(C30*E30,2)</f>
        <v>540</v>
      </c>
    </row>
    <row r="31" ht="20" customHeight="1" spans="1:6" x14ac:dyDescent="0.25">
      <c r="A31" s="8" t="s">
        <v>53</v>
      </c>
      <c r="B31" s="8" t="s">
        <v>54</v>
      </c>
      <c r="C31" s="9">
        <v>6</v>
      </c>
      <c r="D31" s="8" t="s">
        <v>43</v>
      </c>
      <c r="E31" s="9">
        <v>65</v>
      </c>
      <c r="F31" s="9">
        <f>ROUND(C31*E31,2)</f>
        <v>390</v>
      </c>
    </row>
    <row r="32" ht="20" customHeight="1" spans="1:6" x14ac:dyDescent="0.25">
      <c r="A32" s="8" t="s">
        <v>55</v>
      </c>
      <c r="B32" s="8" t="s">
        <v>56</v>
      </c>
      <c r="C32" s="9">
        <v>7.5</v>
      </c>
      <c r="D32" s="8" t="s">
        <v>46</v>
      </c>
      <c r="E32" s="9">
        <v>105</v>
      </c>
      <c r="F32" s="9">
        <f>ROUND(C32*E32,2)</f>
        <v>787.5</v>
      </c>
    </row>
    <row r="33" ht="20" customHeight="1" spans="1:6" x14ac:dyDescent="0.25">
      <c r="A33" s="8" t="s">
        <v>57</v>
      </c>
      <c r="B33" s="8" t="s">
        <v>58</v>
      </c>
      <c r="C33" s="9">
        <v>1</v>
      </c>
      <c r="D33" s="8" t="s">
        <v>35</v>
      </c>
      <c r="E33" s="9">
        <v>220</v>
      </c>
      <c r="F33" s="9">
        <f>ROUND(C33*E33,2)</f>
        <v>220</v>
      </c>
    </row>
    <row r="34" ht="20" customHeight="1" spans="1:6" x14ac:dyDescent="0.25">
      <c r="A34" s="8" t="s">
        <v>59</v>
      </c>
      <c r="B34" s="8" t="s">
        <v>60</v>
      </c>
      <c r="C34" s="9">
        <v>2</v>
      </c>
      <c r="D34" s="8" t="s">
        <v>43</v>
      </c>
      <c r="E34" s="9">
        <v>185</v>
      </c>
      <c r="F34" s="9">
        <f>ROUND(C34*E34,2)</f>
        <v>370</v>
      </c>
    </row>
    <row r="35" ht="20" customHeight="1" spans="1:6" x14ac:dyDescent="0.25">
      <c r="A35" s="8" t="s">
        <v>61</v>
      </c>
      <c r="B35" s="8" t="s">
        <v>62</v>
      </c>
      <c r="C35" s="9">
        <v>2.5</v>
      </c>
      <c r="D35" s="8" t="s">
        <v>46</v>
      </c>
      <c r="E35" s="9">
        <v>96</v>
      </c>
      <c r="F35" s="9">
        <f>ROUND(C35*E35,2)</f>
        <v>240</v>
      </c>
    </row>
    <row r="36" ht="20" customHeight="1" spans="1:6" x14ac:dyDescent="0.25">
      <c r="A36" s="8"/>
      <c r="B36" s="8"/>
      <c r="C36" s="9"/>
      <c r="D36" s="8"/>
      <c r="E36" s="9"/>
      <c r="F36" s="9" t="str">
        <f>IF(OR(C36="",E36=""),"",ROUND(C36*E36,2))</f>
        <v/>
      </c>
    </row>
    <row r="37" ht="20" customHeight="1" spans="1:6" x14ac:dyDescent="0.25">
      <c r="A37" s="8"/>
      <c r="B37" s="8"/>
      <c r="C37" s="9"/>
      <c r="D37" s="8"/>
      <c r="E37" s="9"/>
      <c r="F37" s="9" t="str">
        <f>IF(OR(C37="",E37=""),"",ROUND(C37*E37,2))</f>
        <v/>
      </c>
    </row>
    <row r="38" ht="20" customHeight="1" spans="1:6" x14ac:dyDescent="0.25">
      <c r="A38" s="8"/>
      <c r="B38" s="8"/>
      <c r="C38" s="9"/>
      <c r="D38" s="8"/>
      <c r="E38" s="9"/>
      <c r="F38" s="9" t="str">
        <f>IF(OR(C38="",E38=""),"",ROUND(C38*E38,2))</f>
        <v/>
      </c>
    </row>
    <row r="40" ht="20" customHeight="1" spans="5:6" x14ac:dyDescent="0.25">
      <c r="E40" s="10" t="s">
        <v>63</v>
      </c>
      <c r="F40" s="11">
        <f>SUM(F23:F38)</f>
        <v>15435.5</v>
      </c>
    </row>
    <row r="41" ht="20" customHeight="1" spans="5:6" x14ac:dyDescent="0.25">
      <c r="E41" s="10" t="s">
        <v>64</v>
      </c>
      <c r="F41" s="11">
        <f>ROUND(F40*8.1/100,2)</f>
        <v>1250.28</v>
      </c>
    </row>
    <row r="42" ht="20" customHeight="1" spans="5:6" x14ac:dyDescent="0.25">
      <c r="E42" s="12" t="s">
        <v>65</v>
      </c>
      <c r="F42" s="13">
        <f>F40+F41</f>
        <v>16685.78</v>
      </c>
    </row>
    <row r="44" ht="57" customHeight="1" spans="1:6" x14ac:dyDescent="0.25">
      <c r="A44" s="5" t="s">
        <v>66</v>
      </c>
      <c r="B44" s="5"/>
      <c r="C44" s="5"/>
      <c r="D44" s="5"/>
      <c r="E44" s="5"/>
      <c r="F44" s="5"/>
    </row>
    <row r="45" ht="30" customHeight="1" spans="1:6" x14ac:dyDescent="0.25">
      <c r="A45" s="5" t="s">
        <v>67</v>
      </c>
      <c r="B45" s="5"/>
      <c r="C45" s="5"/>
      <c r="D45" s="5"/>
      <c r="E45" s="5"/>
      <c r="F45" s="5"/>
    </row>
    <row r="46" ht="43.5" customHeight="1" spans="1:6" x14ac:dyDescent="0.25">
      <c r="A46" s="5" t="s">
        <v>68</v>
      </c>
      <c r="B46" s="5"/>
      <c r="C46" s="5"/>
      <c r="D46" s="5"/>
      <c r="E46" s="5"/>
      <c r="F46" s="5"/>
    </row>
    <row r="47" ht="30" customHeight="1" spans="1:6" x14ac:dyDescent="0.25">
      <c r="A47" s="5" t="s">
        <v>69</v>
      </c>
      <c r="B47" s="5"/>
      <c r="C47" s="5"/>
      <c r="D47" s="5"/>
      <c r="E47" s="5"/>
      <c r="F47" s="5"/>
    </row>
    <row r="48" ht="30" customHeight="1" spans="1:6" x14ac:dyDescent="0.25">
      <c r="A48" s="5" t="s">
        <v>70</v>
      </c>
      <c r="B48" s="5"/>
      <c r="C48" s="5"/>
      <c r="D48" s="5"/>
      <c r="E48" s="5"/>
      <c r="F48" s="5"/>
    </row>
    <row r="49" ht="30" customHeight="1" spans="1:6" x14ac:dyDescent="0.25">
      <c r="A49" s="5" t="s">
        <v>71</v>
      </c>
      <c r="B49" s="5"/>
      <c r="C49" s="5"/>
      <c r="D49" s="5"/>
      <c r="E49" s="5"/>
      <c r="F49" s="5"/>
    </row>
    <row r="50" ht="16.5" customHeight="1" spans="1:6" x14ac:dyDescent="0.25">
      <c r="A50" s="5" t="s">
        <v>72</v>
      </c>
      <c r="B50" s="5"/>
      <c r="C50" s="5"/>
      <c r="D50" s="5"/>
      <c r="E50" s="5"/>
      <c r="F50" s="5"/>
    </row>
    <row r="52" ht="50.5" customHeight="1" spans="1:6" x14ac:dyDescent="0.25">
      <c r="A52" s="14" t="s">
        <v>73</v>
      </c>
      <c r="B52" s="14"/>
      <c r="C52" s="14"/>
      <c r="D52" s="14"/>
      <c r="E52" s="14"/>
      <c r="F52" s="14"/>
    </row>
  </sheetData>
  <mergeCells count="38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0:F20"/>
    <mergeCell ref="A44:F44"/>
    <mergeCell ref="A45:F45"/>
    <mergeCell ref="A46:F46"/>
    <mergeCell ref="A47:F47"/>
    <mergeCell ref="A48:F48"/>
    <mergeCell ref="A49:F49"/>
    <mergeCell ref="A50:F50"/>
    <mergeCell ref="A52:F5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Schlussrechnung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Schlussrechnung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